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0540" tabRatio="500" activeTab="0"/>
  </bookViews>
  <sheets>
    <sheet name="superblackLab.txt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<sst xmlns="http://schemas.openxmlformats.org/spreadsheetml/2006/main" count="48" uniqueCount="44">
  <si>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LGOROWLENGTH</t>
  </si>
  <si>
    <t>1</t>
  </si>
  <si>
    <t>CREATED</t>
  </si>
  <si>
    <t>INSTRUMENTATION</t>
  </si>
  <si>
    <t>MEASUREMENT_SOURCE</t>
  </si>
  <si>
    <t>KEYWORD</t>
  </si>
  <si>
    <t>SampleID</t>
  </si>
  <si>
    <t>SAMPLE_NAME</t>
  </si>
  <si>
    <t>NUMBER_OF_FIELDS</t>
  </si>
  <si>
    <t>12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</si>
  <si>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</si>
  <si>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</si>
  <si>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</si>
  <si>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</si>
  <si>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</si>
  <si>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</si>
  <si>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</si>
  <si>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</si>
  <si>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</si>
  <si>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</si>
  <si>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</si>
  <si>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END_DATA_FORMAT</t>
  </si>
  <si>
    <t>NUMBER_OF_SETS</t>
  </si>
  <si>
    <t>BEGIN_DATA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</si>
  <si>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</si>
  <si>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</si>
  <si>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</si>
  <si>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</si>
  <si>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</si>
  <si>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</si>
  <si>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</si>
  <si>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</si>
  <si>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</si>
  <si>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</si>
  <si>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</si>
  <si>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</si>
  <si>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END_DATA</t>
  </si>
  <si>
    <t>TIL</t>
  </si>
  <si>
    <t>TIL/15</t>
  </si>
  <si>
    <t>delta ab + 10</t>
  </si>
  <si>
    <t>9/24/2011  # Time: 13:20</t>
  </si>
  <si>
    <t>Eye-One</t>
  </si>
  <si>
    <t>WhiteBase=Absolute</t>
  </si>
  <si>
    <t>dd*10</t>
  </si>
</sst>
</file>

<file path=xl/styles.xml><?xml version="1.0" encoding="utf-8"?>
<styleSheet xmlns="http://schemas.openxmlformats.org/spreadsheetml/2006/main">
  <numFmts count="9">
    <numFmt numFmtId="5" formatCode="#,##0&quot;.&quot;;\-#,##0&quot;.&quot;"/>
    <numFmt numFmtId="6" formatCode="#,##0&quot;.&quot;;[Red]\-#,##0&quot;.&quot;"/>
    <numFmt numFmtId="7" formatCode="#,##0.00&quot;.&quot;;\-#,##0.00&quot;.&quot;"/>
    <numFmt numFmtId="8" formatCode="#,##0.00&quot;.&quot;;[Red]\-#,##0.00&quot;.&quot;"/>
    <numFmt numFmtId="42" formatCode="_-* #,##0&quot;.&quot;_-;\-* #,##0&quot;.&quot;_-;_-* &quot;-&quot;&quot;.&quot;_-;_-@_-"/>
    <numFmt numFmtId="41" formatCode="_-* #,##0__._-;\-* #,##0__._-;_-* &quot;-&quot;__._-;_-@_-"/>
    <numFmt numFmtId="44" formatCode="_-* #,##0.00&quot;.&quot;_-;\-* #,##0.00&quot;.&quot;_-;_-* &quot;-&quot;??&quot;.&quot;_-;_-@_-"/>
    <numFmt numFmtId="43" formatCode="_-* #,##0.00__._-;\-* #,##0.00__._-;_-* &quot;-&quot;??__._-;_-@_-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65"/>
          <c:w val="0.991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'superblackLab.txt'!$J$13:$J$23</c:f>
              <c:numCache/>
            </c:numRef>
          </c:yVal>
          <c:smooth val="0"/>
        </c:ser>
        <c:ser>
          <c:idx val="1"/>
          <c:order val="1"/>
          <c:tx>
            <c:strRef>
              <c:f>'superblackLab.txt'!$M$9</c:f>
              <c:strCache>
                <c:ptCount val="1"/>
                <c:pt idx="0">
                  <c:v>delta ab + 10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'superblackLab.txt'!$M$13:$M$23</c:f>
              <c:numCache/>
            </c:numRef>
          </c:yVal>
          <c:smooth val="0"/>
        </c:ser>
        <c:ser>
          <c:idx val="2"/>
          <c:order val="2"/>
          <c:tx>
            <c:strRef>
              <c:f>'superblackLab.txt'!$N$9</c:f>
              <c:strCache>
                <c:ptCount val="1"/>
                <c:pt idx="0">
                  <c:v>TIL/15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'superblackLab.txt'!$N$13:$N$23</c:f>
              <c:numCache/>
            </c:numRef>
          </c:yVal>
          <c:smooth val="0"/>
        </c:ser>
        <c:ser>
          <c:idx val="3"/>
          <c:order val="3"/>
          <c:tx>
            <c:strRef>
              <c:f>'superblackLab.txt'!$P$9</c:f>
              <c:strCache>
                <c:ptCount val="1"/>
                <c:pt idx="0">
                  <c:v>dd*10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'superblackLab.txt'!$P$13:$P$23</c:f>
              <c:numCache/>
            </c:numRef>
          </c:yVal>
          <c:smooth val="0"/>
        </c:ser>
        <c:axId val="17609779"/>
        <c:axId val="24270284"/>
      </c:scatterChart>
      <c:valAx>
        <c:axId val="1760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284"/>
        <c:crosses val="autoZero"/>
        <c:crossBetween val="midCat"/>
        <c:dispUnits/>
        <c:majorUnit val="1"/>
      </c:valAx>
      <c:valAx>
        <c:axId val="24270284"/>
        <c:scaling>
          <c:orientation val="minMax"/>
          <c:max val="22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056"/>
          <c:w val="0.18125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12</xdr:col>
      <xdr:colOff>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9525" y="3562350"/>
        <a:ext cx="105822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O44" sqref="O44"/>
    </sheetView>
  </sheetViews>
  <sheetFormatPr defaultColWidth="11.00390625" defaultRowHeight="12.75"/>
  <cols>
    <col min="6" max="6" width="11.25390625" style="0" customWidth="1"/>
    <col min="7" max="7" width="13.125" style="0" customWidth="1"/>
    <col min="8" max="8" width="12.625" style="0" customWidth="1"/>
    <col min="9" max="9" width="14.00390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40</v>
      </c>
    </row>
    <row r="3" spans="1:2" ht="12.75">
      <c r="A3" t="s">
        <v>3</v>
      </c>
      <c r="B3" s="1" t="s">
        <v>41</v>
      </c>
    </row>
    <row r="4" spans="1:2" ht="12.75">
      <c r="A4" t="s">
        <v>4</v>
      </c>
      <c r="B4" s="1" t="s">
        <v>42</v>
      </c>
    </row>
    <row r="5" spans="1:2" ht="12.75">
      <c r="A5" t="s">
        <v>5</v>
      </c>
      <c r="B5" s="1" t="s">
        <v>6</v>
      </c>
    </row>
    <row r="6" spans="1:2" ht="12.75">
      <c r="A6" t="s">
        <v>5</v>
      </c>
      <c r="B6" s="1" t="s">
        <v>7</v>
      </c>
    </row>
    <row r="7" spans="1:2" ht="12.75">
      <c r="A7" t="s">
        <v>8</v>
      </c>
      <c r="B7" s="1" t="s">
        <v>9</v>
      </c>
    </row>
    <row r="8" ht="12.75">
      <c r="A8" t="s">
        <v>10</v>
      </c>
    </row>
    <row r="9" spans="1:16" ht="12.75">
      <c r="A9" t="s">
        <v>6</v>
      </c>
      <c r="B9" s="1" t="s">
        <v>7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20</v>
      </c>
      <c r="M9" t="s">
        <v>39</v>
      </c>
      <c r="N9" t="s">
        <v>38</v>
      </c>
      <c r="O9" t="s">
        <v>37</v>
      </c>
      <c r="P9" t="s">
        <v>43</v>
      </c>
    </row>
    <row r="10" ht="12.75" hidden="1">
      <c r="A10" t="s">
        <v>21</v>
      </c>
    </row>
    <row r="11" spans="1:2" ht="12.75" hidden="1">
      <c r="A11" t="s">
        <v>22</v>
      </c>
      <c r="B11" s="1" t="s">
        <v>9</v>
      </c>
    </row>
    <row r="12" ht="12.75">
      <c r="A12" t="s">
        <v>23</v>
      </c>
    </row>
    <row r="13" spans="1:16" ht="12.75">
      <c r="A13">
        <v>1</v>
      </c>
      <c r="B13" s="1" t="s">
        <v>24</v>
      </c>
      <c r="C13">
        <v>60</v>
      </c>
      <c r="D13">
        <v>40</v>
      </c>
      <c r="E13">
        <v>40</v>
      </c>
      <c r="F13">
        <v>100</v>
      </c>
      <c r="G13">
        <v>1.12</v>
      </c>
      <c r="H13">
        <v>1.21</v>
      </c>
      <c r="I13">
        <v>1.01</v>
      </c>
      <c r="J13">
        <v>10.64</v>
      </c>
      <c r="K13">
        <v>-1.44</v>
      </c>
      <c r="L13">
        <v>-0.13</v>
      </c>
      <c r="M13">
        <f>SQRT(ABS(K13-$K$24)^2+(ABS(L13-$L$24)^2))+10</f>
        <v>14.53167739363693</v>
      </c>
      <c r="N13">
        <f>(C13+D13+E13+F13)/15</f>
        <v>16</v>
      </c>
      <c r="O13">
        <f>C13+D13+E13+F13</f>
        <v>240</v>
      </c>
      <c r="P13" s="2">
        <f>LOG10($H$24/H13)*10</f>
        <v>18.62633972286613</v>
      </c>
    </row>
    <row r="14" spans="1:16" ht="12.75">
      <c r="A14">
        <v>2</v>
      </c>
      <c r="B14" s="1" t="s">
        <v>25</v>
      </c>
      <c r="C14">
        <v>60</v>
      </c>
      <c r="D14">
        <v>50</v>
      </c>
      <c r="E14">
        <v>50</v>
      </c>
      <c r="F14">
        <v>100</v>
      </c>
      <c r="G14">
        <v>1.16</v>
      </c>
      <c r="H14">
        <v>1.22</v>
      </c>
      <c r="I14">
        <v>0.93</v>
      </c>
      <c r="J14">
        <v>10.68</v>
      </c>
      <c r="K14">
        <v>-0.58</v>
      </c>
      <c r="L14">
        <v>1.18</v>
      </c>
      <c r="M14">
        <f aca="true" t="shared" si="0" ref="M14:M23">SQRT(ABS(K14-$K$24)^2+(ABS(L14-$L$24)^2))+10</f>
        <v>15.645883456112074</v>
      </c>
      <c r="N14">
        <f aca="true" t="shared" si="1" ref="N14:N23">(C14+D14+E14+F14)/15</f>
        <v>17.333333333333332</v>
      </c>
      <c r="O14">
        <f aca="true" t="shared" si="2" ref="O14:O24">C14+D14+E14+F14</f>
        <v>260</v>
      </c>
      <c r="P14" s="2">
        <f aca="true" t="shared" si="3" ref="P14:P23">LOG10($H$24/H14)*10</f>
        <v>18.590595119283147</v>
      </c>
    </row>
    <row r="15" spans="1:16" ht="12.75">
      <c r="A15">
        <v>3</v>
      </c>
      <c r="B15" s="1" t="s">
        <v>26</v>
      </c>
      <c r="C15">
        <v>50</v>
      </c>
      <c r="D15">
        <v>50</v>
      </c>
      <c r="E15">
        <v>50</v>
      </c>
      <c r="F15">
        <v>100</v>
      </c>
      <c r="G15">
        <v>1.19</v>
      </c>
      <c r="H15">
        <v>1.22</v>
      </c>
      <c r="I15">
        <v>0.89</v>
      </c>
      <c r="J15">
        <v>10.73</v>
      </c>
      <c r="K15">
        <v>0.19</v>
      </c>
      <c r="L15">
        <v>1.94</v>
      </c>
      <c r="M15">
        <f t="shared" si="0"/>
        <v>16.384144421925306</v>
      </c>
      <c r="N15">
        <f t="shared" si="1"/>
        <v>16.666666666666668</v>
      </c>
      <c r="O15">
        <f t="shared" si="2"/>
        <v>250</v>
      </c>
      <c r="P15" s="2">
        <f t="shared" si="3"/>
        <v>18.590595119283147</v>
      </c>
    </row>
    <row r="16" spans="1:16" ht="12.75">
      <c r="A16">
        <v>4</v>
      </c>
      <c r="B16" s="1" t="s">
        <v>27</v>
      </c>
      <c r="C16">
        <v>60</v>
      </c>
      <c r="D16">
        <v>40</v>
      </c>
      <c r="E16">
        <v>30</v>
      </c>
      <c r="F16">
        <v>100</v>
      </c>
      <c r="G16">
        <v>1.14</v>
      </c>
      <c r="H16">
        <v>1.21</v>
      </c>
      <c r="I16">
        <v>1.1</v>
      </c>
      <c r="J16">
        <v>10.66</v>
      </c>
      <c r="K16">
        <v>-0.95</v>
      </c>
      <c r="L16">
        <v>-1.48</v>
      </c>
      <c r="M16">
        <f t="shared" si="0"/>
        <v>13.096724075535306</v>
      </c>
      <c r="N16">
        <f t="shared" si="1"/>
        <v>15.333333333333334</v>
      </c>
      <c r="O16">
        <f t="shared" si="2"/>
        <v>230</v>
      </c>
      <c r="P16" s="2">
        <f t="shared" si="3"/>
        <v>18.62633972286613</v>
      </c>
    </row>
    <row r="17" spans="1:16" ht="12.75">
      <c r="A17">
        <v>5</v>
      </c>
      <c r="B17" s="1" t="s">
        <v>28</v>
      </c>
      <c r="C17">
        <v>70</v>
      </c>
      <c r="D17">
        <v>40</v>
      </c>
      <c r="E17">
        <v>30</v>
      </c>
      <c r="F17">
        <v>100</v>
      </c>
      <c r="G17">
        <v>1.11</v>
      </c>
      <c r="H17">
        <v>1.21</v>
      </c>
      <c r="I17">
        <v>1.16</v>
      </c>
      <c r="J17">
        <v>10.62</v>
      </c>
      <c r="K17">
        <v>-1.77</v>
      </c>
      <c r="L17">
        <v>-2.31</v>
      </c>
      <c r="M17">
        <f t="shared" si="0"/>
        <v>12.744048104534613</v>
      </c>
      <c r="N17">
        <f t="shared" si="1"/>
        <v>16</v>
      </c>
      <c r="O17">
        <f t="shared" si="2"/>
        <v>240</v>
      </c>
      <c r="P17" s="2">
        <f t="shared" si="3"/>
        <v>18.62633972286613</v>
      </c>
    </row>
    <row r="18" spans="1:16" ht="12.75">
      <c r="A18">
        <v>6</v>
      </c>
      <c r="B18" s="1" t="s">
        <v>29</v>
      </c>
      <c r="C18">
        <v>78</v>
      </c>
      <c r="D18">
        <v>68</v>
      </c>
      <c r="E18">
        <v>58</v>
      </c>
      <c r="F18">
        <v>95</v>
      </c>
      <c r="G18">
        <v>1.26</v>
      </c>
      <c r="H18">
        <v>1.32</v>
      </c>
      <c r="I18">
        <v>1.1</v>
      </c>
      <c r="J18">
        <v>11.38</v>
      </c>
      <c r="K18">
        <v>-0.17</v>
      </c>
      <c r="L18">
        <v>-0.15</v>
      </c>
      <c r="M18">
        <f t="shared" si="0"/>
        <v>14.291969244996986</v>
      </c>
      <c r="N18">
        <f t="shared" si="1"/>
        <v>19.933333333333334</v>
      </c>
      <c r="O18">
        <f t="shared" si="2"/>
        <v>299</v>
      </c>
      <c r="P18" s="2">
        <f t="shared" si="3"/>
        <v>18.248454113972134</v>
      </c>
    </row>
    <row r="19" spans="1:16" ht="12.75">
      <c r="A19">
        <v>7</v>
      </c>
      <c r="B19" s="1" t="s">
        <v>30</v>
      </c>
      <c r="C19">
        <v>88</v>
      </c>
      <c r="D19">
        <v>78</v>
      </c>
      <c r="E19">
        <v>64</v>
      </c>
      <c r="F19">
        <v>93</v>
      </c>
      <c r="G19">
        <v>1.24</v>
      </c>
      <c r="H19">
        <v>1.29</v>
      </c>
      <c r="I19">
        <v>1.09</v>
      </c>
      <c r="J19">
        <v>11.24</v>
      </c>
      <c r="K19">
        <v>-0.13</v>
      </c>
      <c r="L19">
        <v>-0.32</v>
      </c>
      <c r="M19">
        <f t="shared" si="0"/>
        <v>14.12098289246631</v>
      </c>
      <c r="N19">
        <f t="shared" si="1"/>
        <v>21.533333333333335</v>
      </c>
      <c r="O19">
        <f t="shared" si="2"/>
        <v>323</v>
      </c>
      <c r="P19" s="2">
        <f t="shared" si="3"/>
        <v>18.34829632303814</v>
      </c>
    </row>
    <row r="20" spans="1:16" ht="12.75">
      <c r="A20">
        <v>8</v>
      </c>
      <c r="B20" s="1" t="s">
        <v>31</v>
      </c>
      <c r="C20">
        <v>75</v>
      </c>
      <c r="D20">
        <v>68</v>
      </c>
      <c r="E20">
        <v>67</v>
      </c>
      <c r="F20">
        <v>90</v>
      </c>
      <c r="G20">
        <v>1.61</v>
      </c>
      <c r="H20">
        <v>1.67</v>
      </c>
      <c r="I20">
        <v>1.3</v>
      </c>
      <c r="J20">
        <v>13.67</v>
      </c>
      <c r="K20">
        <v>0.01</v>
      </c>
      <c r="L20">
        <v>0.96</v>
      </c>
      <c r="M20">
        <f t="shared" si="0"/>
        <v>15.400231476520243</v>
      </c>
      <c r="N20">
        <f t="shared" si="1"/>
        <v>20</v>
      </c>
      <c r="O20">
        <f t="shared" si="2"/>
        <v>300</v>
      </c>
      <c r="P20" s="2">
        <f t="shared" si="3"/>
        <v>17.2270287145548</v>
      </c>
    </row>
    <row r="21" spans="1:16" ht="12.75">
      <c r="A21">
        <v>9</v>
      </c>
      <c r="B21" s="1" t="s">
        <v>32</v>
      </c>
      <c r="C21">
        <v>76</v>
      </c>
      <c r="D21">
        <v>66</v>
      </c>
      <c r="E21">
        <v>57</v>
      </c>
      <c r="F21">
        <v>96</v>
      </c>
      <c r="G21">
        <v>1.29</v>
      </c>
      <c r="H21">
        <v>1.33</v>
      </c>
      <c r="I21">
        <v>1.1</v>
      </c>
      <c r="J21">
        <v>11.49</v>
      </c>
      <c r="K21">
        <v>0.08</v>
      </c>
      <c r="L21">
        <v>-0.06</v>
      </c>
      <c r="M21">
        <f t="shared" si="0"/>
        <v>14.381643527262344</v>
      </c>
      <c r="N21">
        <f t="shared" si="1"/>
        <v>19.666666666666668</v>
      </c>
      <c r="O21">
        <f t="shared" si="2"/>
        <v>295</v>
      </c>
      <c r="P21" s="2">
        <f t="shared" si="3"/>
        <v>18.215677016359773</v>
      </c>
    </row>
    <row r="22" spans="1:16" ht="12.75">
      <c r="A22">
        <v>10</v>
      </c>
      <c r="B22" s="1" t="s">
        <v>33</v>
      </c>
      <c r="C22">
        <v>50</v>
      </c>
      <c r="D22">
        <v>0</v>
      </c>
      <c r="E22">
        <v>0</v>
      </c>
      <c r="F22">
        <v>100</v>
      </c>
      <c r="G22">
        <v>1.38</v>
      </c>
      <c r="H22">
        <v>1.59</v>
      </c>
      <c r="I22">
        <v>1.72</v>
      </c>
      <c r="J22">
        <v>13.15</v>
      </c>
      <c r="K22">
        <v>-4.24</v>
      </c>
      <c r="L22">
        <v>-4.84</v>
      </c>
      <c r="M22">
        <f t="shared" si="0"/>
        <v>14.219004621945796</v>
      </c>
      <c r="N22">
        <f t="shared" si="1"/>
        <v>10</v>
      </c>
      <c r="O22">
        <f t="shared" si="2"/>
        <v>150</v>
      </c>
      <c r="P22" s="2">
        <f t="shared" si="3"/>
        <v>17.44022218282612</v>
      </c>
    </row>
    <row r="23" spans="1:16" ht="12.75">
      <c r="A23">
        <v>11</v>
      </c>
      <c r="B23" s="1" t="s">
        <v>34</v>
      </c>
      <c r="C23">
        <v>0</v>
      </c>
      <c r="D23">
        <v>0</v>
      </c>
      <c r="E23">
        <v>0</v>
      </c>
      <c r="F23">
        <v>100</v>
      </c>
      <c r="G23">
        <v>1.85</v>
      </c>
      <c r="H23">
        <v>1.93</v>
      </c>
      <c r="I23">
        <v>1.57</v>
      </c>
      <c r="J23">
        <v>15.14</v>
      </c>
      <c r="K23">
        <v>-0.44</v>
      </c>
      <c r="L23">
        <v>0.24</v>
      </c>
      <c r="M23">
        <f t="shared" si="0"/>
        <v>14.697062912076014</v>
      </c>
      <c r="N23">
        <f t="shared" si="1"/>
        <v>6.666666666666667</v>
      </c>
      <c r="O23">
        <f t="shared" si="2"/>
        <v>100</v>
      </c>
      <c r="P23" s="2">
        <f t="shared" si="3"/>
        <v>16.598620335952894</v>
      </c>
    </row>
    <row r="24" spans="1:15" ht="12.75">
      <c r="A24">
        <v>12</v>
      </c>
      <c r="B24" s="1" t="s">
        <v>35</v>
      </c>
      <c r="C24">
        <v>0</v>
      </c>
      <c r="D24">
        <v>0</v>
      </c>
      <c r="E24">
        <v>0</v>
      </c>
      <c r="F24">
        <v>0</v>
      </c>
      <c r="G24">
        <v>85.01</v>
      </c>
      <c r="H24">
        <v>88.19</v>
      </c>
      <c r="I24">
        <v>77.92</v>
      </c>
      <c r="J24">
        <v>95.24</v>
      </c>
      <c r="K24">
        <v>-0.04</v>
      </c>
      <c r="L24">
        <v>-4.44</v>
      </c>
      <c r="M24">
        <f>SQRT(ABS(K24-$K$24)^2+(ABS(L24-$L$24)^2))</f>
        <v>0</v>
      </c>
      <c r="N24">
        <f>(C24+D24+E24+F24)/10</f>
        <v>0</v>
      </c>
      <c r="O24">
        <f t="shared" si="2"/>
        <v>0</v>
      </c>
    </row>
    <row r="25" ht="12.75">
      <c r="A2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dcterms:created xsi:type="dcterms:W3CDTF">2011-09-23T14:44:22Z</dcterms:created>
  <cp:category/>
  <cp:version/>
  <cp:contentType/>
  <cp:contentStatus/>
</cp:coreProperties>
</file>